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kli.mikadze\AppData\Local\Microsoft\Windows\INetCache\Content.Outlook\DW46MLDG\"/>
    </mc:Choice>
  </mc:AlternateContent>
  <bookViews>
    <workbookView xWindow="120" yWindow="120" windowWidth="15480" windowHeight="9408"/>
  </bookViews>
  <sheets>
    <sheet name="გამაგრება" sheetId="2" r:id="rId1"/>
  </sheets>
  <calcPr calcId="162913"/>
</workbook>
</file>

<file path=xl/calcChain.xml><?xml version="1.0" encoding="utf-8"?>
<calcChain xmlns="http://schemas.openxmlformats.org/spreadsheetml/2006/main">
  <c r="J12" i="2" l="1"/>
  <c r="J17" i="2"/>
  <c r="H17" i="2"/>
  <c r="F17" i="2"/>
  <c r="J23" i="2"/>
  <c r="H23" i="2"/>
  <c r="F23" i="2"/>
  <c r="J22" i="2"/>
  <c r="H22" i="2"/>
  <c r="F22" i="2"/>
  <c r="K23" i="2" l="1"/>
  <c r="K12" i="2"/>
  <c r="K17" i="2"/>
  <c r="K22" i="2"/>
  <c r="D29" i="2"/>
  <c r="J29" i="2" s="1"/>
  <c r="D28" i="2"/>
  <c r="H28" i="2" s="1"/>
  <c r="D27" i="2"/>
  <c r="J27" i="2" s="1"/>
  <c r="D26" i="2"/>
  <c r="H26" i="2" s="1"/>
  <c r="D25" i="2"/>
  <c r="J25" i="2" s="1"/>
  <c r="D24" i="2"/>
  <c r="H24" i="2" s="1"/>
  <c r="J21" i="2"/>
  <c r="H21" i="2"/>
  <c r="F21" i="2"/>
  <c r="D20" i="2"/>
  <c r="J20" i="2" s="1"/>
  <c r="J19" i="2"/>
  <c r="H19" i="2"/>
  <c r="F19" i="2"/>
  <c r="J15" i="2"/>
  <c r="F26" i="2" l="1"/>
  <c r="F28" i="2"/>
  <c r="K21" i="2"/>
  <c r="J26" i="2"/>
  <c r="J28" i="2"/>
  <c r="F24" i="2"/>
  <c r="J24" i="2"/>
  <c r="H25" i="2"/>
  <c r="H27" i="2"/>
  <c r="H29" i="2"/>
  <c r="F25" i="2"/>
  <c r="F27" i="2"/>
  <c r="F29" i="2"/>
  <c r="K19" i="2"/>
  <c r="H20" i="2"/>
  <c r="F20" i="2"/>
  <c r="H15" i="2"/>
  <c r="F15" i="2"/>
  <c r="K26" i="2" l="1"/>
  <c r="K29" i="2"/>
  <c r="K28" i="2"/>
  <c r="K27" i="2"/>
  <c r="K24" i="2"/>
  <c r="K25" i="2"/>
  <c r="K20" i="2"/>
  <c r="K15" i="2"/>
  <c r="D31" i="2" l="1"/>
  <c r="H31" i="2" s="1"/>
  <c r="J30" i="2"/>
  <c r="H30" i="2"/>
  <c r="F30" i="2"/>
  <c r="K30" i="2" l="1"/>
  <c r="H14" i="2"/>
  <c r="J31" i="2"/>
  <c r="F31" i="2"/>
  <c r="J14" i="2"/>
  <c r="F14" i="2"/>
  <c r="K31" i="2" l="1"/>
  <c r="H16" i="2"/>
  <c r="H34" i="2" s="1"/>
  <c r="J16" i="2"/>
  <c r="F16" i="2"/>
  <c r="K14" i="2"/>
  <c r="F34" i="2" l="1"/>
  <c r="K35" i="2" s="1"/>
  <c r="K16" i="2"/>
  <c r="K36" i="2" l="1"/>
  <c r="K37" i="2" l="1"/>
  <c r="K38" i="2" s="1"/>
  <c r="K39" i="2" s="1"/>
  <c r="K40" i="2" s="1"/>
  <c r="K41" i="2" l="1"/>
  <c r="K42" i="2" s="1"/>
  <c r="K43" i="2" l="1"/>
  <c r="K44" i="2" s="1"/>
</calcChain>
</file>

<file path=xl/sharedStrings.xml><?xml version="1.0" encoding="utf-8"?>
<sst xmlns="http://schemas.openxmlformats.org/spreadsheetml/2006/main" count="84" uniqueCount="54">
  <si>
    <t>#</t>
  </si>
  <si>
    <t>samuSaoebis CamonaTvali</t>
  </si>
  <si>
    <t>ganzom.</t>
  </si>
  <si>
    <t>raoden.</t>
  </si>
  <si>
    <t>masala</t>
  </si>
  <si>
    <t>xelfasi</t>
  </si>
  <si>
    <t>jami</t>
  </si>
  <si>
    <t>Materials</t>
  </si>
  <si>
    <t>Salary</t>
  </si>
  <si>
    <t>Works</t>
  </si>
  <si>
    <t>Dimen.</t>
  </si>
  <si>
    <t>Amoun</t>
  </si>
  <si>
    <t>erT. fasi</t>
  </si>
  <si>
    <t>Total</t>
  </si>
  <si>
    <t>Unit price</t>
  </si>
  <si>
    <t>სულ:</t>
  </si>
  <si>
    <t>ზედნადები ხარჯები</t>
  </si>
  <si>
    <t>გეგმიური დაგროვება (მოგება)</t>
  </si>
  <si>
    <t>კვ.მ</t>
  </si>
  <si>
    <t>ჯამი</t>
  </si>
  <si>
    <t>ღირებულება ლარებში</t>
  </si>
  <si>
    <t>გაუთვალისწინებული ხარჯები</t>
  </si>
  <si>
    <t>transporti da meqanizmebi</t>
  </si>
  <si>
    <t>Transport  end  gears</t>
  </si>
  <si>
    <t>კბმ</t>
  </si>
  <si>
    <t>ტ</t>
  </si>
  <si>
    <t>ხის მასალა</t>
  </si>
  <si>
    <t>ლურსმანი</t>
  </si>
  <si>
    <t>კგ</t>
  </si>
  <si>
    <t xml:space="preserve">საქსოვი მავთული </t>
  </si>
  <si>
    <t xml:space="preserve">ელექტროდი </t>
  </si>
  <si>
    <t>კვმ</t>
  </si>
  <si>
    <t>ლინოკრომი k=1.12</t>
  </si>
  <si>
    <t>წინასწარი სახარჯთაღრიცხვო გაანგარიშება</t>
  </si>
  <si>
    <t>მიწის სამუშაოები</t>
  </si>
  <si>
    <t>ყალიბის ფარი</t>
  </si>
  <si>
    <t>საძირკვლები, ცოკოლის კედლები</t>
  </si>
  <si>
    <t xml:space="preserve">საძირკვლის და ცოკოლის კედლების   ერთი ფენა ლინოკრომის იზოლიაციის მოწყობა </t>
  </si>
  <si>
    <t>არმატურა A I</t>
  </si>
  <si>
    <t>არმატურა A IIII</t>
  </si>
  <si>
    <t>მასალების ტრანსპორტირება</t>
  </si>
  <si>
    <t>ქ. თბილისში ქეთევან წამებულის გამზ №3-ში ტერაბანკის აღმოსავლეთი კედლის გამაგრება</t>
  </si>
  <si>
    <t>ხრეში</t>
  </si>
  <si>
    <t>ხრეშოვანი ფენის მოწყობა  დატკეპნვით</t>
  </si>
  <si>
    <t>მონოლითური რკ.ბეტონის    საძიკვლის კონსტრუქციის გამაგრება</t>
  </si>
  <si>
    <t>ბეტონი B-20 სუკფატომედეგი</t>
  </si>
  <si>
    <t>გრუნტის   დამუშავება ხელით საძირკლის გასამაგრებლად</t>
  </si>
  <si>
    <t>გრუნტის  უკუჩაყრა ხელით</t>
  </si>
  <si>
    <t>ზედმეტი გრუნტის დატვირთვა ავტოთვითმცლელეზე ხელით</t>
  </si>
  <si>
    <t>ზედმეტი გრუნტის ტრანსპორტირება</t>
  </si>
  <si>
    <t>დროებითი ღობე</t>
  </si>
  <si>
    <t>დროებითი ღობის მოწყობა მერქან-ბურბუშელოვანი ფილებისაგან  კარკასის მოწყობით შემდგომი დაშლით</t>
  </si>
  <si>
    <t>სადრენაჟე სისტემის მოწყობა(შებენი მსხვილი ფრაქცია.ბეტონის ) აღნიშნული  დაზუსტეს ადგილზე</t>
  </si>
  <si>
    <t>შენობის კედლებში არსებული ბზარების გაძლიერება, ლიტონის ბადების გამოყენებით, შელესვით და შეღებვით.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</si>
</sst>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LitNusx"/>
    </font>
    <font>
      <sz val="10"/>
      <name val="AcadNusx"/>
    </font>
    <font>
      <b/>
      <sz val="10"/>
      <name val="Times New Roman"/>
      <family val="1"/>
      <charset val="204"/>
    </font>
    <font>
      <b/>
      <u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" fontId="1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2" workbookViewId="0">
      <selection activeCell="N42" sqref="N42"/>
    </sheetView>
  </sheetViews>
  <sheetFormatPr defaultColWidth="9.109375" defaultRowHeight="13.8" x14ac:dyDescent="0.3"/>
  <cols>
    <col min="1" max="1" width="4" style="1" customWidth="1"/>
    <col min="2" max="2" width="35.6640625" style="1" customWidth="1"/>
    <col min="3" max="3" width="8.33203125" style="23" customWidth="1"/>
    <col min="4" max="4" width="9.5546875" style="1" bestFit="1" customWidth="1"/>
    <col min="5" max="5" width="10.109375" style="1" bestFit="1" customWidth="1"/>
    <col min="6" max="6" width="11.44140625" style="1" customWidth="1"/>
    <col min="7" max="7" width="9.33203125" style="1" bestFit="1" customWidth="1"/>
    <col min="8" max="8" width="11.6640625" style="1" customWidth="1"/>
    <col min="9" max="9" width="10.33203125" style="1" bestFit="1" customWidth="1"/>
    <col min="10" max="10" width="11.109375" style="1" customWidth="1"/>
    <col min="11" max="11" width="12.109375" style="1" customWidth="1"/>
    <col min="12" max="12" width="9.109375" style="1"/>
    <col min="13" max="13" width="9.44140625" style="1" bestFit="1" customWidth="1"/>
    <col min="14" max="16384" width="9.109375" style="1"/>
  </cols>
  <sheetData>
    <row r="1" spans="1:11" ht="15" customHeight="1" x14ac:dyDescent="0.3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3" spans="1:11" ht="24" customHeight="1" x14ac:dyDescent="0.3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5"/>
      <c r="K3" s="35"/>
    </row>
    <row r="4" spans="1:11" s="2" customFormat="1" ht="20.25" customHeight="1" x14ac:dyDescent="0.3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7"/>
      <c r="K4" s="37"/>
    </row>
    <row r="5" spans="1:11" x14ac:dyDescent="0.3">
      <c r="A5" s="3"/>
      <c r="B5" s="3"/>
      <c r="C5" s="4"/>
      <c r="D5" s="3"/>
      <c r="E5" s="3"/>
      <c r="F5" s="3"/>
      <c r="G5" s="3"/>
      <c r="H5" s="3"/>
      <c r="I5" s="3"/>
      <c r="J5" s="3"/>
      <c r="K5" s="3"/>
    </row>
    <row r="6" spans="1:11" s="5" customFormat="1" ht="34.5" customHeight="1" x14ac:dyDescent="0.3">
      <c r="A6" s="38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/>
      <c r="G6" s="39" t="s">
        <v>5</v>
      </c>
      <c r="H6" s="39"/>
      <c r="I6" s="39" t="s">
        <v>22</v>
      </c>
      <c r="J6" s="39"/>
      <c r="K6" s="28" t="s">
        <v>6</v>
      </c>
    </row>
    <row r="7" spans="1:11" s="6" customFormat="1" ht="39" customHeight="1" x14ac:dyDescent="0.3">
      <c r="A7" s="38"/>
      <c r="B7" s="39"/>
      <c r="C7" s="39"/>
      <c r="D7" s="39"/>
      <c r="E7" s="40" t="s">
        <v>7</v>
      </c>
      <c r="F7" s="40"/>
      <c r="G7" s="40" t="s">
        <v>8</v>
      </c>
      <c r="H7" s="40"/>
      <c r="I7" s="40" t="s">
        <v>23</v>
      </c>
      <c r="J7" s="40"/>
      <c r="K7" s="29"/>
    </row>
    <row r="8" spans="1:11" s="6" customFormat="1" ht="30" x14ac:dyDescent="0.3">
      <c r="A8" s="38"/>
      <c r="B8" s="40" t="s">
        <v>9</v>
      </c>
      <c r="C8" s="40" t="s">
        <v>10</v>
      </c>
      <c r="D8" s="41" t="s">
        <v>11</v>
      </c>
      <c r="E8" s="28" t="s">
        <v>12</v>
      </c>
      <c r="F8" s="28" t="s">
        <v>6</v>
      </c>
      <c r="G8" s="28" t="s">
        <v>12</v>
      </c>
      <c r="H8" s="28" t="s">
        <v>6</v>
      </c>
      <c r="I8" s="28" t="s">
        <v>12</v>
      </c>
      <c r="J8" s="28" t="s">
        <v>6</v>
      </c>
      <c r="K8" s="29" t="s">
        <v>13</v>
      </c>
    </row>
    <row r="9" spans="1:11" s="6" customFormat="1" ht="26.4" x14ac:dyDescent="0.3">
      <c r="A9" s="38"/>
      <c r="B9" s="40"/>
      <c r="C9" s="40"/>
      <c r="D9" s="41"/>
      <c r="E9" s="29" t="s">
        <v>14</v>
      </c>
      <c r="F9" s="29" t="s">
        <v>13</v>
      </c>
      <c r="G9" s="29" t="s">
        <v>14</v>
      </c>
      <c r="H9" s="29" t="s">
        <v>13</v>
      </c>
      <c r="I9" s="29" t="s">
        <v>14</v>
      </c>
      <c r="J9" s="29" t="s">
        <v>13</v>
      </c>
      <c r="K9" s="30"/>
    </row>
    <row r="10" spans="1:11" s="6" customFormat="1" ht="15" x14ac:dyDescent="0.3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s="6" customFormat="1" ht="13.2" x14ac:dyDescent="0.3">
      <c r="A11" s="8"/>
      <c r="B11" s="9" t="s">
        <v>50</v>
      </c>
      <c r="C11" s="10"/>
      <c r="D11" s="10"/>
      <c r="E11" s="11"/>
      <c r="F11" s="11"/>
      <c r="G11" s="11"/>
      <c r="H11" s="11"/>
      <c r="I11" s="11"/>
      <c r="J11" s="11"/>
      <c r="K11" s="11"/>
    </row>
    <row r="12" spans="1:11" s="6" customFormat="1" ht="52.8" x14ac:dyDescent="0.3">
      <c r="A12" s="8">
        <v>1</v>
      </c>
      <c r="B12" s="12" t="s">
        <v>51</v>
      </c>
      <c r="C12" s="10" t="s">
        <v>24</v>
      </c>
      <c r="D12" s="13">
        <v>70</v>
      </c>
      <c r="E12" s="14">
        <v>0</v>
      </c>
      <c r="F12" s="15">
        <v>0</v>
      </c>
      <c r="G12" s="14">
        <v>0</v>
      </c>
      <c r="H12" s="15">
        <v>0</v>
      </c>
      <c r="I12" s="14">
        <v>0</v>
      </c>
      <c r="J12" s="15">
        <f t="shared" ref="J12" si="0">D12*I12</f>
        <v>0</v>
      </c>
      <c r="K12" s="15">
        <f t="shared" ref="K12" si="1">F12+H12+J12</f>
        <v>0</v>
      </c>
    </row>
    <row r="13" spans="1:11" s="6" customFormat="1" ht="13.2" x14ac:dyDescent="0.3">
      <c r="A13" s="8"/>
      <c r="B13" s="9" t="s">
        <v>34</v>
      </c>
      <c r="C13" s="10"/>
      <c r="D13" s="10"/>
      <c r="E13" s="11"/>
      <c r="F13" s="11"/>
      <c r="G13" s="11"/>
      <c r="H13" s="11"/>
      <c r="I13" s="11"/>
      <c r="J13" s="11"/>
      <c r="K13" s="11"/>
    </row>
    <row r="14" spans="1:11" s="6" customFormat="1" ht="26.4" x14ac:dyDescent="0.3">
      <c r="A14" s="8">
        <v>1</v>
      </c>
      <c r="B14" s="12" t="s">
        <v>46</v>
      </c>
      <c r="C14" s="10" t="s">
        <v>24</v>
      </c>
      <c r="D14" s="13">
        <v>30</v>
      </c>
      <c r="E14" s="14">
        <v>0</v>
      </c>
      <c r="F14" s="15">
        <f t="shared" ref="F14:F31" si="2">D14*E14</f>
        <v>0</v>
      </c>
      <c r="G14" s="14">
        <v>0</v>
      </c>
      <c r="H14" s="15">
        <f t="shared" ref="H14:H31" si="3">D14*G14</f>
        <v>0</v>
      </c>
      <c r="I14" s="14">
        <v>0</v>
      </c>
      <c r="J14" s="15">
        <f t="shared" ref="J14:J31" si="4">D14*I14</f>
        <v>0</v>
      </c>
      <c r="K14" s="15">
        <f t="shared" ref="K14:K31" si="5">F14+H14+J14</f>
        <v>0</v>
      </c>
    </row>
    <row r="15" spans="1:11" s="6" customFormat="1" ht="13.2" x14ac:dyDescent="0.3">
      <c r="A15" s="8">
        <v>2</v>
      </c>
      <c r="B15" s="12" t="s">
        <v>47</v>
      </c>
      <c r="C15" s="10" t="s">
        <v>24</v>
      </c>
      <c r="D15" s="13">
        <v>5</v>
      </c>
      <c r="E15" s="14">
        <v>0</v>
      </c>
      <c r="F15" s="15">
        <f t="shared" ref="F15" si="6">D15*E15</f>
        <v>0</v>
      </c>
      <c r="G15" s="14">
        <v>0</v>
      </c>
      <c r="H15" s="15">
        <f t="shared" ref="H15" si="7">D15*G15</f>
        <v>0</v>
      </c>
      <c r="I15" s="14"/>
      <c r="J15" s="15">
        <f t="shared" ref="J15" si="8">D15*I15</f>
        <v>0</v>
      </c>
      <c r="K15" s="15">
        <f t="shared" ref="K15" si="9">F15+H15+J15</f>
        <v>0</v>
      </c>
    </row>
    <row r="16" spans="1:11" s="6" customFormat="1" ht="26.4" x14ac:dyDescent="0.3">
      <c r="A16" s="8">
        <v>3</v>
      </c>
      <c r="B16" s="12" t="s">
        <v>48</v>
      </c>
      <c r="C16" s="10" t="s">
        <v>25</v>
      </c>
      <c r="D16" s="13">
        <v>45</v>
      </c>
      <c r="E16" s="14">
        <v>0</v>
      </c>
      <c r="F16" s="15">
        <f t="shared" si="2"/>
        <v>0</v>
      </c>
      <c r="G16" s="14">
        <v>0</v>
      </c>
      <c r="H16" s="15">
        <f t="shared" si="3"/>
        <v>0</v>
      </c>
      <c r="I16" s="14">
        <v>0</v>
      </c>
      <c r="J16" s="15">
        <f t="shared" si="4"/>
        <v>0</v>
      </c>
      <c r="K16" s="15">
        <f t="shared" si="5"/>
        <v>0</v>
      </c>
    </row>
    <row r="17" spans="1:12" s="6" customFormat="1" ht="13.2" x14ac:dyDescent="0.3">
      <c r="A17" s="8">
        <v>4</v>
      </c>
      <c r="B17" s="12" t="s">
        <v>49</v>
      </c>
      <c r="C17" s="10" t="s">
        <v>25</v>
      </c>
      <c r="D17" s="13">
        <v>45</v>
      </c>
      <c r="E17" s="14">
        <v>0</v>
      </c>
      <c r="F17" s="15">
        <f t="shared" ref="F17" si="10">D17*E17</f>
        <v>0</v>
      </c>
      <c r="G17" s="14">
        <v>0</v>
      </c>
      <c r="H17" s="15">
        <f t="shared" ref="H17" si="11">D17*G17</f>
        <v>0</v>
      </c>
      <c r="I17" s="14">
        <v>15</v>
      </c>
      <c r="J17" s="15">
        <f t="shared" ref="J17" si="12">D17*I17</f>
        <v>675</v>
      </c>
      <c r="K17" s="15">
        <f t="shared" ref="K17" si="13">F17+H17+J17</f>
        <v>675</v>
      </c>
    </row>
    <row r="18" spans="1:12" s="6" customFormat="1" ht="13.2" x14ac:dyDescent="0.3">
      <c r="A18" s="8"/>
      <c r="B18" s="9" t="s">
        <v>36</v>
      </c>
      <c r="C18" s="10"/>
      <c r="D18" s="13"/>
      <c r="E18" s="14"/>
      <c r="F18" s="15"/>
      <c r="G18" s="14"/>
      <c r="H18" s="15"/>
      <c r="I18" s="14"/>
      <c r="J18" s="15"/>
      <c r="K18" s="15"/>
    </row>
    <row r="19" spans="1:12" s="6" customFormat="1" ht="26.4" x14ac:dyDescent="0.3">
      <c r="A19" s="8">
        <v>1</v>
      </c>
      <c r="B19" s="12" t="s">
        <v>43</v>
      </c>
      <c r="C19" s="10" t="s">
        <v>24</v>
      </c>
      <c r="D19" s="13">
        <v>11</v>
      </c>
      <c r="E19" s="14">
        <v>0</v>
      </c>
      <c r="F19" s="15">
        <f>D19*E19</f>
        <v>0</v>
      </c>
      <c r="G19" s="14">
        <v>0</v>
      </c>
      <c r="H19" s="15">
        <f>D19*G19</f>
        <v>0</v>
      </c>
      <c r="I19" s="14">
        <v>0</v>
      </c>
      <c r="J19" s="15">
        <f>D19*I19</f>
        <v>0</v>
      </c>
      <c r="K19" s="15">
        <f>F19+H19+J19</f>
        <v>0</v>
      </c>
    </row>
    <row r="20" spans="1:12" s="6" customFormat="1" ht="13.2" x14ac:dyDescent="0.3">
      <c r="A20" s="8"/>
      <c r="B20" s="12" t="s">
        <v>42</v>
      </c>
      <c r="C20" s="10" t="s">
        <v>24</v>
      </c>
      <c r="D20" s="13">
        <f>D19*1.15</f>
        <v>12.649999999999999</v>
      </c>
      <c r="E20" s="14">
        <v>0</v>
      </c>
      <c r="F20" s="15">
        <f>D20*E20</f>
        <v>0</v>
      </c>
      <c r="G20" s="14">
        <v>0</v>
      </c>
      <c r="H20" s="15">
        <f>D20*G20</f>
        <v>0</v>
      </c>
      <c r="I20" s="14">
        <v>0</v>
      </c>
      <c r="J20" s="15">
        <f>D20*I20</f>
        <v>0</v>
      </c>
      <c r="K20" s="15">
        <f>F20+H20+J20</f>
        <v>0</v>
      </c>
    </row>
    <row r="21" spans="1:12" s="6" customFormat="1" ht="26.4" x14ac:dyDescent="0.3">
      <c r="A21" s="8">
        <v>2</v>
      </c>
      <c r="B21" s="12" t="s">
        <v>44</v>
      </c>
      <c r="C21" s="10" t="s">
        <v>24</v>
      </c>
      <c r="D21" s="13">
        <v>20</v>
      </c>
      <c r="E21" s="14">
        <v>0</v>
      </c>
      <c r="F21" s="15">
        <f t="shared" ref="F21:F29" si="14">D21*E21</f>
        <v>0</v>
      </c>
      <c r="G21" s="14">
        <v>0</v>
      </c>
      <c r="H21" s="15">
        <f t="shared" ref="H21:H29" si="15">D21*G21</f>
        <v>0</v>
      </c>
      <c r="I21" s="14">
        <v>0</v>
      </c>
      <c r="J21" s="15">
        <f t="shared" ref="J21:J29" si="16">D21*I21</f>
        <v>0</v>
      </c>
      <c r="K21" s="15">
        <f t="shared" ref="K21:K29" si="17">F21+H21+J21</f>
        <v>0</v>
      </c>
    </row>
    <row r="22" spans="1:12" s="6" customFormat="1" ht="13.2" x14ac:dyDescent="0.3">
      <c r="A22" s="8"/>
      <c r="B22" s="12" t="s">
        <v>39</v>
      </c>
      <c r="C22" s="10" t="s">
        <v>25</v>
      </c>
      <c r="D22" s="16">
        <v>0.67500000000000004</v>
      </c>
      <c r="E22" s="14">
        <v>0</v>
      </c>
      <c r="F22" s="15">
        <f t="shared" si="14"/>
        <v>0</v>
      </c>
      <c r="G22" s="14">
        <v>0</v>
      </c>
      <c r="H22" s="15">
        <f t="shared" si="15"/>
        <v>0</v>
      </c>
      <c r="I22" s="14">
        <v>0</v>
      </c>
      <c r="J22" s="15">
        <f t="shared" si="16"/>
        <v>0</v>
      </c>
      <c r="K22" s="15">
        <f t="shared" si="17"/>
        <v>0</v>
      </c>
    </row>
    <row r="23" spans="1:12" s="6" customFormat="1" ht="13.2" x14ac:dyDescent="0.3">
      <c r="A23" s="8"/>
      <c r="B23" s="12" t="s">
        <v>38</v>
      </c>
      <c r="C23" s="10" t="s">
        <v>25</v>
      </c>
      <c r="D23" s="16">
        <v>0.115</v>
      </c>
      <c r="E23" s="14">
        <v>0</v>
      </c>
      <c r="F23" s="15">
        <f t="shared" ref="F23" si="18">D23*E23</f>
        <v>0</v>
      </c>
      <c r="G23" s="14">
        <v>0</v>
      </c>
      <c r="H23" s="15">
        <f t="shared" ref="H23" si="19">D23*G23</f>
        <v>0</v>
      </c>
      <c r="I23" s="14">
        <v>0</v>
      </c>
      <c r="J23" s="15">
        <f t="shared" ref="J23" si="20">D23*I23</f>
        <v>0</v>
      </c>
      <c r="K23" s="15">
        <f t="shared" ref="K23" si="21">F23+H23+J23</f>
        <v>0</v>
      </c>
    </row>
    <row r="24" spans="1:12" s="6" customFormat="1" ht="13.2" x14ac:dyDescent="0.3">
      <c r="A24" s="8"/>
      <c r="B24" s="12" t="s">
        <v>45</v>
      </c>
      <c r="C24" s="10" t="s">
        <v>24</v>
      </c>
      <c r="D24" s="13">
        <f>D21*1.02</f>
        <v>20.399999999999999</v>
      </c>
      <c r="E24" s="14">
        <v>0</v>
      </c>
      <c r="F24" s="15">
        <f t="shared" si="14"/>
        <v>0</v>
      </c>
      <c r="G24" s="14">
        <v>0</v>
      </c>
      <c r="H24" s="15">
        <f t="shared" si="15"/>
        <v>0</v>
      </c>
      <c r="I24" s="14">
        <v>0</v>
      </c>
      <c r="J24" s="15">
        <f t="shared" si="16"/>
        <v>0</v>
      </c>
      <c r="K24" s="15">
        <f t="shared" si="17"/>
        <v>0</v>
      </c>
    </row>
    <row r="25" spans="1:12" s="6" customFormat="1" ht="13.2" x14ac:dyDescent="0.3">
      <c r="A25" s="8"/>
      <c r="B25" s="12" t="s">
        <v>26</v>
      </c>
      <c r="C25" s="10" t="s">
        <v>24</v>
      </c>
      <c r="D25" s="13">
        <f>D21*0.014</f>
        <v>0.28000000000000003</v>
      </c>
      <c r="E25" s="14">
        <v>0</v>
      </c>
      <c r="F25" s="15">
        <f t="shared" si="14"/>
        <v>0</v>
      </c>
      <c r="G25" s="14">
        <v>0</v>
      </c>
      <c r="H25" s="15">
        <f t="shared" si="15"/>
        <v>0</v>
      </c>
      <c r="I25" s="14">
        <v>0</v>
      </c>
      <c r="J25" s="15">
        <f t="shared" si="16"/>
        <v>0</v>
      </c>
      <c r="K25" s="15">
        <f t="shared" si="17"/>
        <v>0</v>
      </c>
    </row>
    <row r="26" spans="1:12" s="6" customFormat="1" ht="13.2" x14ac:dyDescent="0.3">
      <c r="A26" s="8"/>
      <c r="B26" s="12" t="s">
        <v>35</v>
      </c>
      <c r="C26" s="10" t="s">
        <v>18</v>
      </c>
      <c r="D26" s="13">
        <f>D21*0.703</f>
        <v>14.059999999999999</v>
      </c>
      <c r="E26" s="14">
        <v>0</v>
      </c>
      <c r="F26" s="15">
        <f t="shared" si="14"/>
        <v>0</v>
      </c>
      <c r="G26" s="14">
        <v>0</v>
      </c>
      <c r="H26" s="15">
        <f t="shared" si="15"/>
        <v>0</v>
      </c>
      <c r="I26" s="14">
        <v>0</v>
      </c>
      <c r="J26" s="15">
        <f t="shared" si="16"/>
        <v>0</v>
      </c>
      <c r="K26" s="15">
        <f t="shared" si="17"/>
        <v>0</v>
      </c>
    </row>
    <row r="27" spans="1:12" s="6" customFormat="1" ht="13.2" x14ac:dyDescent="0.3">
      <c r="A27" s="8"/>
      <c r="B27" s="12" t="s">
        <v>27</v>
      </c>
      <c r="C27" s="10" t="s">
        <v>28</v>
      </c>
      <c r="D27" s="13">
        <f>D21*0.02</f>
        <v>0.4</v>
      </c>
      <c r="E27" s="14">
        <v>0</v>
      </c>
      <c r="F27" s="15">
        <f t="shared" si="14"/>
        <v>0</v>
      </c>
      <c r="G27" s="14">
        <v>0</v>
      </c>
      <c r="H27" s="15">
        <f t="shared" si="15"/>
        <v>0</v>
      </c>
      <c r="I27" s="14">
        <v>0</v>
      </c>
      <c r="J27" s="15">
        <f t="shared" si="16"/>
        <v>0</v>
      </c>
      <c r="K27" s="15">
        <f t="shared" si="17"/>
        <v>0</v>
      </c>
    </row>
    <row r="28" spans="1:12" s="6" customFormat="1" ht="13.2" x14ac:dyDescent="0.3">
      <c r="A28" s="8"/>
      <c r="B28" s="12" t="s">
        <v>29</v>
      </c>
      <c r="C28" s="10" t="s">
        <v>28</v>
      </c>
      <c r="D28" s="13">
        <f>D21*0.65</f>
        <v>13</v>
      </c>
      <c r="E28" s="14">
        <v>0</v>
      </c>
      <c r="F28" s="15">
        <f t="shared" si="14"/>
        <v>0</v>
      </c>
      <c r="G28" s="14">
        <v>0</v>
      </c>
      <c r="H28" s="15">
        <f t="shared" si="15"/>
        <v>0</v>
      </c>
      <c r="I28" s="14">
        <v>0</v>
      </c>
      <c r="J28" s="15">
        <f t="shared" si="16"/>
        <v>0</v>
      </c>
      <c r="K28" s="15">
        <f t="shared" si="17"/>
        <v>0</v>
      </c>
    </row>
    <row r="29" spans="1:12" s="6" customFormat="1" ht="13.2" x14ac:dyDescent="0.3">
      <c r="A29" s="8"/>
      <c r="B29" s="12" t="s">
        <v>30</v>
      </c>
      <c r="C29" s="10" t="s">
        <v>28</v>
      </c>
      <c r="D29" s="13">
        <f>D21*0.2</f>
        <v>4</v>
      </c>
      <c r="E29" s="14">
        <v>0</v>
      </c>
      <c r="F29" s="15">
        <f t="shared" si="14"/>
        <v>0</v>
      </c>
      <c r="G29" s="14">
        <v>0</v>
      </c>
      <c r="H29" s="15">
        <f t="shared" si="15"/>
        <v>0</v>
      </c>
      <c r="I29" s="14">
        <v>0</v>
      </c>
      <c r="J29" s="15">
        <f t="shared" si="16"/>
        <v>0</v>
      </c>
      <c r="K29" s="15">
        <f t="shared" si="17"/>
        <v>0</v>
      </c>
    </row>
    <row r="30" spans="1:12" s="6" customFormat="1" ht="39.6" x14ac:dyDescent="0.3">
      <c r="A30" s="8">
        <v>3</v>
      </c>
      <c r="B30" s="12" t="s">
        <v>37</v>
      </c>
      <c r="C30" s="10" t="s">
        <v>31</v>
      </c>
      <c r="D30" s="13">
        <v>50</v>
      </c>
      <c r="E30" s="14">
        <v>0</v>
      </c>
      <c r="F30" s="15">
        <f t="shared" si="2"/>
        <v>0</v>
      </c>
      <c r="G30" s="14">
        <v>0</v>
      </c>
      <c r="H30" s="15">
        <f t="shared" si="3"/>
        <v>0</v>
      </c>
      <c r="I30" s="14">
        <v>0</v>
      </c>
      <c r="J30" s="15">
        <f t="shared" si="4"/>
        <v>0</v>
      </c>
      <c r="K30" s="15">
        <f t="shared" si="5"/>
        <v>0</v>
      </c>
      <c r="L30" s="6">
        <v>0</v>
      </c>
    </row>
    <row r="31" spans="1:12" s="6" customFormat="1" ht="13.2" x14ac:dyDescent="0.3">
      <c r="A31" s="8"/>
      <c r="B31" s="12" t="s">
        <v>32</v>
      </c>
      <c r="C31" s="10" t="s">
        <v>31</v>
      </c>
      <c r="D31" s="13">
        <f>D30*1.12</f>
        <v>56.000000000000007</v>
      </c>
      <c r="E31" s="14">
        <v>0</v>
      </c>
      <c r="F31" s="15">
        <f t="shared" si="2"/>
        <v>0</v>
      </c>
      <c r="G31" s="14">
        <v>0</v>
      </c>
      <c r="H31" s="15">
        <f t="shared" si="3"/>
        <v>0</v>
      </c>
      <c r="I31" s="14">
        <v>0</v>
      </c>
      <c r="J31" s="15">
        <f t="shared" si="4"/>
        <v>0</v>
      </c>
      <c r="K31" s="15">
        <f t="shared" si="5"/>
        <v>0</v>
      </c>
    </row>
    <row r="32" spans="1:12" s="6" customFormat="1" ht="39.6" x14ac:dyDescent="0.3">
      <c r="A32" s="8"/>
      <c r="B32" s="12" t="s">
        <v>52</v>
      </c>
      <c r="C32" s="10" t="s">
        <v>31</v>
      </c>
      <c r="D32" s="13">
        <v>30</v>
      </c>
      <c r="E32" s="14">
        <v>0</v>
      </c>
      <c r="F32" s="15">
        <v>0</v>
      </c>
      <c r="G32" s="14">
        <v>0</v>
      </c>
      <c r="H32" s="15">
        <v>0</v>
      </c>
      <c r="I32" s="14">
        <v>0</v>
      </c>
      <c r="J32" s="15">
        <v>0</v>
      </c>
      <c r="K32" s="15">
        <v>0</v>
      </c>
    </row>
    <row r="33" spans="1:13" s="6" customFormat="1" ht="52.8" x14ac:dyDescent="0.3">
      <c r="A33" s="8"/>
      <c r="B33" s="12" t="s">
        <v>53</v>
      </c>
      <c r="C33" s="10" t="s">
        <v>31</v>
      </c>
      <c r="D33" s="13">
        <v>50</v>
      </c>
      <c r="E33" s="14">
        <v>0</v>
      </c>
      <c r="F33" s="15">
        <v>0</v>
      </c>
      <c r="G33" s="14">
        <v>0</v>
      </c>
      <c r="H33" s="15">
        <v>0</v>
      </c>
      <c r="I33" s="14">
        <v>0</v>
      </c>
      <c r="J33" s="15">
        <v>0</v>
      </c>
      <c r="K33" s="15">
        <v>0</v>
      </c>
    </row>
    <row r="34" spans="1:13" s="21" customFormat="1" x14ac:dyDescent="0.3">
      <c r="A34" s="17"/>
      <c r="B34" s="18" t="s">
        <v>15</v>
      </c>
      <c r="C34" s="18"/>
      <c r="D34" s="17"/>
      <c r="E34" s="19"/>
      <c r="F34" s="20">
        <f>SUM(F12:F31)</f>
        <v>0</v>
      </c>
      <c r="G34" s="20"/>
      <c r="H34" s="20">
        <f>SUM(H12:H31)</f>
        <v>0</v>
      </c>
      <c r="I34" s="20"/>
      <c r="J34" s="20">
        <v>0</v>
      </c>
      <c r="K34" s="20">
        <v>0</v>
      </c>
    </row>
    <row r="35" spans="1:13" s="21" customFormat="1" x14ac:dyDescent="0.3">
      <c r="A35" s="17"/>
      <c r="B35" s="18" t="s">
        <v>40</v>
      </c>
      <c r="C35" s="18"/>
      <c r="D35" s="22"/>
      <c r="E35" s="19"/>
      <c r="F35" s="20"/>
      <c r="G35" s="20"/>
      <c r="H35" s="20"/>
      <c r="I35" s="20"/>
      <c r="J35" s="20"/>
      <c r="K35" s="20">
        <f>F34*5%</f>
        <v>0</v>
      </c>
    </row>
    <row r="36" spans="1:13" s="21" customFormat="1" x14ac:dyDescent="0.3">
      <c r="A36" s="17"/>
      <c r="B36" s="18" t="s">
        <v>15</v>
      </c>
      <c r="C36" s="18"/>
      <c r="D36" s="17"/>
      <c r="E36" s="19"/>
      <c r="F36" s="20"/>
      <c r="G36" s="20"/>
      <c r="H36" s="20"/>
      <c r="I36" s="20"/>
      <c r="J36" s="20"/>
      <c r="K36" s="20">
        <f>SUM(K34:K35)</f>
        <v>0</v>
      </c>
    </row>
    <row r="37" spans="1:13" s="21" customFormat="1" x14ac:dyDescent="0.3">
      <c r="A37" s="17"/>
      <c r="B37" s="18" t="s">
        <v>16</v>
      </c>
      <c r="C37" s="18"/>
      <c r="D37" s="22"/>
      <c r="E37" s="19"/>
      <c r="F37" s="20"/>
      <c r="G37" s="20"/>
      <c r="H37" s="20"/>
      <c r="I37" s="20"/>
      <c r="J37" s="20"/>
      <c r="K37" s="20">
        <f>K36*D37</f>
        <v>0</v>
      </c>
    </row>
    <row r="38" spans="1:13" s="21" customFormat="1" x14ac:dyDescent="0.3">
      <c r="A38" s="17"/>
      <c r="B38" s="18" t="s">
        <v>15</v>
      </c>
      <c r="C38" s="18"/>
      <c r="D38" s="22"/>
      <c r="E38" s="19"/>
      <c r="F38" s="20"/>
      <c r="G38" s="20"/>
      <c r="H38" s="20"/>
      <c r="I38" s="20"/>
      <c r="J38" s="20"/>
      <c r="K38" s="20">
        <f>SUM(K36:K37)</f>
        <v>0</v>
      </c>
    </row>
    <row r="39" spans="1:13" s="21" customFormat="1" x14ac:dyDescent="0.3">
      <c r="A39" s="17"/>
      <c r="B39" s="18" t="s">
        <v>17</v>
      </c>
      <c r="C39" s="18"/>
      <c r="D39" s="22"/>
      <c r="E39" s="19"/>
      <c r="F39" s="20"/>
      <c r="G39" s="20"/>
      <c r="H39" s="20"/>
      <c r="I39" s="20"/>
      <c r="J39" s="20"/>
      <c r="K39" s="20">
        <f>K38*D39</f>
        <v>0</v>
      </c>
    </row>
    <row r="40" spans="1:13" s="21" customFormat="1" x14ac:dyDescent="0.3">
      <c r="A40" s="17"/>
      <c r="B40" s="18" t="s">
        <v>15</v>
      </c>
      <c r="C40" s="18"/>
      <c r="D40" s="22"/>
      <c r="E40" s="19"/>
      <c r="F40" s="20"/>
      <c r="G40" s="20"/>
      <c r="H40" s="20"/>
      <c r="I40" s="20"/>
      <c r="J40" s="20"/>
      <c r="K40" s="20">
        <f>SUM(K38:K39)</f>
        <v>0</v>
      </c>
    </row>
    <row r="41" spans="1:13" s="21" customFormat="1" x14ac:dyDescent="0.3">
      <c r="A41" s="17"/>
      <c r="B41" s="18" t="s">
        <v>21</v>
      </c>
      <c r="C41" s="18"/>
      <c r="D41" s="22"/>
      <c r="E41" s="19"/>
      <c r="F41" s="20"/>
      <c r="G41" s="20"/>
      <c r="H41" s="20"/>
      <c r="I41" s="20"/>
      <c r="J41" s="20"/>
      <c r="K41" s="20">
        <f>K40*D41</f>
        <v>0</v>
      </c>
    </row>
    <row r="42" spans="1:13" s="21" customFormat="1" x14ac:dyDescent="0.3">
      <c r="A42" s="17"/>
      <c r="B42" s="18" t="s">
        <v>19</v>
      </c>
      <c r="C42" s="18"/>
      <c r="D42" s="22"/>
      <c r="E42" s="19"/>
      <c r="F42" s="20"/>
      <c r="G42" s="20"/>
      <c r="H42" s="20"/>
      <c r="I42" s="20"/>
      <c r="J42" s="20"/>
      <c r="K42" s="20">
        <f>SUM(K40:K41)</f>
        <v>0</v>
      </c>
    </row>
    <row r="43" spans="1:13" s="21" customFormat="1" x14ac:dyDescent="0.3">
      <c r="A43" s="17"/>
      <c r="B43" s="18" t="s">
        <v>15</v>
      </c>
      <c r="C43" s="18"/>
      <c r="D43" s="22"/>
      <c r="E43" s="19"/>
      <c r="F43" s="20"/>
      <c r="G43" s="20"/>
      <c r="H43" s="20"/>
      <c r="I43" s="20"/>
      <c r="J43" s="20"/>
      <c r="K43" s="20">
        <f>K42*D43</f>
        <v>0</v>
      </c>
    </row>
    <row r="44" spans="1:13" s="21" customFormat="1" x14ac:dyDescent="0.3">
      <c r="A44" s="17"/>
      <c r="B44" s="18" t="s">
        <v>19</v>
      </c>
      <c r="C44" s="18"/>
      <c r="D44" s="22"/>
      <c r="E44" s="19"/>
      <c r="F44" s="20"/>
      <c r="G44" s="20"/>
      <c r="H44" s="20"/>
      <c r="I44" s="20"/>
      <c r="J44" s="20"/>
      <c r="K44" s="20">
        <f>SUM(K42:K43)</f>
        <v>0</v>
      </c>
    </row>
    <row r="45" spans="1:13" x14ac:dyDescent="0.3">
      <c r="J45" s="24"/>
    </row>
    <row r="46" spans="1:13" s="21" customFormat="1" ht="15.6" x14ac:dyDescent="0.3">
      <c r="A46" s="25"/>
      <c r="B46" s="31"/>
      <c r="F46" s="32"/>
    </row>
    <row r="47" spans="1:13" s="26" customFormat="1" x14ac:dyDescent="0.3">
      <c r="C47" s="27"/>
      <c r="K47" s="33"/>
      <c r="M47" s="33"/>
    </row>
  </sheetData>
  <mergeCells count="16">
    <mergeCell ref="A1:K1"/>
    <mergeCell ref="A3:K3"/>
    <mergeCell ref="A4:K4"/>
    <mergeCell ref="A6:A9"/>
    <mergeCell ref="B6:B7"/>
    <mergeCell ref="C6:C7"/>
    <mergeCell ref="D6:D7"/>
    <mergeCell ref="E6:F6"/>
    <mergeCell ref="G6:H6"/>
    <mergeCell ref="I6:J6"/>
    <mergeCell ref="E7:F7"/>
    <mergeCell ref="G7:H7"/>
    <mergeCell ref="I7:J7"/>
    <mergeCell ref="B8:B9"/>
    <mergeCell ref="C8:C9"/>
    <mergeCell ref="D8:D9"/>
  </mergeCells>
  <pageMargins left="0.17" right="0.08" top="0.19" bottom="0.16" header="0.09" footer="0.16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გამაგრება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Irakli Mikadze</cp:lastModifiedBy>
  <cp:lastPrinted>2018-09-13T08:45:30Z</cp:lastPrinted>
  <dcterms:created xsi:type="dcterms:W3CDTF">2011-01-25T11:18:17Z</dcterms:created>
  <dcterms:modified xsi:type="dcterms:W3CDTF">2019-01-16T11:06:05Z</dcterms:modified>
</cp:coreProperties>
</file>